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110" windowHeight="12405"/>
  </bookViews>
  <sheets>
    <sheet name="Лист1" sheetId="3" r:id="rId1"/>
    <sheet name="Лист2" sheetId="4" r:id="rId2"/>
  </sheets>
  <calcPr calcId="125725"/>
</workbook>
</file>

<file path=xl/calcChain.xml><?xml version="1.0" encoding="utf-8"?>
<calcChain xmlns="http://schemas.openxmlformats.org/spreadsheetml/2006/main">
  <c r="E27" i="3"/>
  <c r="G27"/>
  <c r="B27"/>
  <c r="D24"/>
  <c r="D22"/>
  <c r="D19"/>
  <c r="D27" s="1"/>
  <c r="H17"/>
  <c r="J10"/>
  <c r="J11"/>
  <c r="J12"/>
  <c r="J13"/>
  <c r="J14"/>
  <c r="J15"/>
  <c r="J19"/>
  <c r="J22"/>
  <c r="J24"/>
  <c r="J26"/>
  <c r="H10"/>
  <c r="I10" s="1"/>
  <c r="H11"/>
  <c r="H12"/>
  <c r="I12" s="1"/>
  <c r="H13"/>
  <c r="H14"/>
  <c r="I14" s="1"/>
  <c r="H15"/>
  <c r="I17"/>
  <c r="H19"/>
  <c r="H22"/>
  <c r="H24"/>
  <c r="H26"/>
  <c r="F10"/>
  <c r="F11"/>
  <c r="F12"/>
  <c r="F13"/>
  <c r="F14"/>
  <c r="F15"/>
  <c r="F17"/>
  <c r="F19"/>
  <c r="F22"/>
  <c r="F24"/>
  <c r="F26"/>
  <c r="C10"/>
  <c r="C11"/>
  <c r="C12"/>
  <c r="C13"/>
  <c r="C14"/>
  <c r="C15"/>
  <c r="C17"/>
  <c r="C19"/>
  <c r="C22"/>
  <c r="C24"/>
  <c r="C26"/>
  <c r="J9"/>
  <c r="J27" s="1"/>
  <c r="H9"/>
  <c r="F9"/>
  <c r="F27" s="1"/>
  <c r="C9"/>
  <c r="C27" l="1"/>
  <c r="H27"/>
  <c r="I26"/>
  <c r="I22"/>
  <c r="I9"/>
  <c r="I24"/>
  <c r="I19"/>
  <c r="I15"/>
  <c r="I13"/>
  <c r="I11"/>
  <c r="I27" l="1"/>
</calcChain>
</file>

<file path=xl/sharedStrings.xml><?xml version="1.0" encoding="utf-8"?>
<sst xmlns="http://schemas.openxmlformats.org/spreadsheetml/2006/main" count="28" uniqueCount="22">
  <si>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</si>
  <si>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</si>
  <si>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</si>
  <si>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</si>
  <si>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</si>
  <si>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</si>
  <si>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</si>
  <si>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</si>
  <si>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</si>
  <si>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</si>
  <si>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</si>
  <si>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</si>
  <si>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 эл.энергии</t>
  </si>
  <si>
    <t>кол-во</t>
  </si>
  <si>
    <t>тариф</t>
  </si>
  <si>
    <t>сумма</t>
  </si>
  <si>
    <t>Расход эл.энергии (техн.нужды)</t>
  </si>
  <si>
    <t>Начисление за месяц</t>
  </si>
  <si>
    <t>Расчет средневзвешенной цены на покупку потерь</t>
  </si>
  <si>
    <t>по ОАО "Омсккровля"  за 2013 год</t>
  </si>
  <si>
    <t>2013г</t>
  </si>
  <si>
    <t>перерасчет за II-IV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</si>
</sst>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" fillId="0" borderId="1" xfId="0" applyNumberFormat="1" applyFont="1" applyBorder="1"/>
    <xf numFmtId="0" fontId="1" fillId="0" borderId="2" xfId="0" applyFont="1" applyBorder="1" applyAlignment="1">
      <alignment horizontal="center" vertical="center" wrapText="1"/>
    </xf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4" fontId="3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topLeftCell="A13" zoomScaleNormal="100" workbookViewId="0">
      <selection activeCell="A31" sqref="A31:XFD31"/>
    </sheetView>
  </sheetViews>
  <sheetFormatPr defaultRowHeight="12.75"/>
  <cols>
    <col min="1" max="1" width="13.5703125" customWidth="1"/>
    <col min="2" max="2" width="13.140625" customWidth="1"/>
    <col min="3" max="3" width="7" customWidth="1"/>
    <col min="4" max="4" width="16.42578125" customWidth="1"/>
    <col min="5" max="5" width="11.85546875" customWidth="1"/>
    <col min="6" max="6" width="8.7109375" customWidth="1"/>
    <col min="7" max="7" width="12.28515625" customWidth="1"/>
    <col min="8" max="8" width="14.7109375" customWidth="1"/>
    <col min="9" max="9" width="7.85546875" customWidth="1"/>
    <col min="10" max="10" width="14.7109375" customWidth="1"/>
  </cols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"/>
      <c r="L2" s="1"/>
      <c r="M2" s="1"/>
    </row>
    <row r="3" spans="1:13" ht="18.75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5" customFormat="1" ht="15.75">
      <c r="A7" s="13" t="s">
        <v>20</v>
      </c>
      <c r="B7" s="13" t="s">
        <v>12</v>
      </c>
      <c r="C7" s="13"/>
      <c r="D7" s="13"/>
      <c r="E7" s="13" t="s">
        <v>16</v>
      </c>
      <c r="F7" s="13"/>
      <c r="G7" s="13"/>
      <c r="H7" s="13" t="s">
        <v>17</v>
      </c>
      <c r="I7" s="13"/>
      <c r="J7" s="13"/>
      <c r="K7" s="4"/>
      <c r="L7" s="4"/>
      <c r="M7" s="4"/>
    </row>
    <row r="8" spans="1:13" s="5" customFormat="1" ht="15.75">
      <c r="A8" s="13"/>
      <c r="B8" s="2" t="s">
        <v>13</v>
      </c>
      <c r="C8" s="2" t="s">
        <v>14</v>
      </c>
      <c r="D8" s="2" t="s">
        <v>15</v>
      </c>
      <c r="E8" s="2" t="s">
        <v>13</v>
      </c>
      <c r="F8" s="2" t="s">
        <v>14</v>
      </c>
      <c r="G8" s="2" t="s">
        <v>15</v>
      </c>
      <c r="H8" s="2" t="s">
        <v>13</v>
      </c>
      <c r="I8" s="2" t="s">
        <v>14</v>
      </c>
      <c r="J8" s="2" t="s">
        <v>15</v>
      </c>
      <c r="K8" s="4"/>
      <c r="L8" s="4"/>
      <c r="M8" s="4"/>
    </row>
    <row r="9" spans="1:13" ht="15.75">
      <c r="A9" s="3" t="s">
        <v>0</v>
      </c>
      <c r="B9" s="6">
        <v>228911</v>
      </c>
      <c r="C9" s="6">
        <f>D9/B9</f>
        <v>2.2623399923987928</v>
      </c>
      <c r="D9" s="6">
        <v>517874.51</v>
      </c>
      <c r="E9" s="6">
        <v>8471</v>
      </c>
      <c r="F9" s="6">
        <f>G9/E9</f>
        <v>1.2090803919253925</v>
      </c>
      <c r="G9" s="6">
        <v>10242.120000000001</v>
      </c>
      <c r="H9" s="6">
        <f>B9+E9</f>
        <v>237382</v>
      </c>
      <c r="I9" s="6">
        <f>J9/H9</f>
        <v>2.2247543200411153</v>
      </c>
      <c r="J9" s="6">
        <f>D9+G9</f>
        <v>528116.63</v>
      </c>
      <c r="K9" s="1"/>
      <c r="L9" s="1"/>
      <c r="M9" s="1"/>
    </row>
    <row r="10" spans="1:13" ht="15.75">
      <c r="A10" s="3" t="s">
        <v>1</v>
      </c>
      <c r="B10" s="6">
        <v>191820</v>
      </c>
      <c r="C10" s="6">
        <f t="shared" ref="C10:C26" si="0">D10/B10</f>
        <v>2.2978600250234598</v>
      </c>
      <c r="D10" s="6">
        <v>440775.51</v>
      </c>
      <c r="E10" s="6">
        <v>7559</v>
      </c>
      <c r="F10" s="6">
        <f t="shared" ref="F10:F26" si="1">G10/E10</f>
        <v>1.2445998147903161</v>
      </c>
      <c r="G10" s="6">
        <v>9407.93</v>
      </c>
      <c r="H10" s="6">
        <f t="shared" ref="H10:H26" si="2">B10+E10</f>
        <v>199379</v>
      </c>
      <c r="I10" s="6">
        <f t="shared" ref="I10:I26" si="3">J10/H10</f>
        <v>2.2579280666469388</v>
      </c>
      <c r="J10" s="6">
        <f t="shared" ref="J10:J26" si="4">D10+G10</f>
        <v>450183.44</v>
      </c>
      <c r="K10" s="1"/>
      <c r="L10" s="1"/>
      <c r="M10" s="1"/>
    </row>
    <row r="11" spans="1:13" ht="15.75">
      <c r="A11" s="3" t="s">
        <v>2</v>
      </c>
      <c r="B11" s="6">
        <v>415300</v>
      </c>
      <c r="C11" s="6">
        <f t="shared" si="0"/>
        <v>2.3424099927763065</v>
      </c>
      <c r="D11" s="6">
        <v>972802.87</v>
      </c>
      <c r="E11" s="6">
        <v>5343</v>
      </c>
      <c r="F11" s="6">
        <f t="shared" si="1"/>
        <v>1.2891502900991954</v>
      </c>
      <c r="G11" s="6">
        <v>6887.93</v>
      </c>
      <c r="H11" s="6">
        <f t="shared" si="2"/>
        <v>420643</v>
      </c>
      <c r="I11" s="6">
        <f t="shared" si="3"/>
        <v>2.3290315065269125</v>
      </c>
      <c r="J11" s="6">
        <f t="shared" si="4"/>
        <v>979690.8</v>
      </c>
      <c r="K11" s="1"/>
      <c r="L11" s="1"/>
      <c r="M11" s="1"/>
    </row>
    <row r="12" spans="1:13" ht="15.75">
      <c r="A12" s="3" t="s">
        <v>3</v>
      </c>
      <c r="B12" s="6">
        <v>438485</v>
      </c>
      <c r="C12" s="6">
        <f t="shared" si="0"/>
        <v>2.3698599952107826</v>
      </c>
      <c r="D12" s="6">
        <v>1039148.06</v>
      </c>
      <c r="E12" s="6">
        <v>3649</v>
      </c>
      <c r="F12" s="6">
        <f t="shared" si="1"/>
        <v>1.3165990682378734</v>
      </c>
      <c r="G12" s="6">
        <v>4804.2700000000004</v>
      </c>
      <c r="H12" s="6">
        <f t="shared" si="2"/>
        <v>442134</v>
      </c>
      <c r="I12" s="6">
        <f t="shared" si="3"/>
        <v>2.3611672705559856</v>
      </c>
      <c r="J12" s="6">
        <f t="shared" si="4"/>
        <v>1043952.3300000001</v>
      </c>
      <c r="K12" s="1"/>
      <c r="L12" s="1"/>
      <c r="M12" s="1"/>
    </row>
    <row r="13" spans="1:13" ht="15.75">
      <c r="A13" s="3" t="s">
        <v>4</v>
      </c>
      <c r="B13" s="6">
        <v>408406</v>
      </c>
      <c r="C13" s="6">
        <f t="shared" si="0"/>
        <v>2.363089988883611</v>
      </c>
      <c r="D13" s="6">
        <v>965100.13</v>
      </c>
      <c r="E13" s="6">
        <v>3649</v>
      </c>
      <c r="F13" s="6">
        <f t="shared" si="1"/>
        <v>1.3098300904357358</v>
      </c>
      <c r="G13" s="6">
        <v>4779.57</v>
      </c>
      <c r="H13" s="6">
        <f t="shared" si="2"/>
        <v>412055</v>
      </c>
      <c r="I13" s="6">
        <f t="shared" si="3"/>
        <v>2.3537627258497045</v>
      </c>
      <c r="J13" s="6">
        <f t="shared" si="4"/>
        <v>969879.7</v>
      </c>
      <c r="K13" s="1"/>
      <c r="L13" s="1"/>
      <c r="M13" s="1"/>
    </row>
    <row r="14" spans="1:13" ht="15.75">
      <c r="A14" s="3" t="s">
        <v>5</v>
      </c>
      <c r="B14" s="6">
        <v>600721</v>
      </c>
      <c r="C14" s="6">
        <f t="shared" si="0"/>
        <v>2.2883099974863539</v>
      </c>
      <c r="D14" s="6">
        <v>1374635.87</v>
      </c>
      <c r="E14" s="6">
        <v>3063</v>
      </c>
      <c r="F14" s="6">
        <f t="shared" si="1"/>
        <v>1.2350506039830231</v>
      </c>
      <c r="G14" s="6">
        <v>3782.96</v>
      </c>
      <c r="H14" s="6">
        <f t="shared" si="2"/>
        <v>603784</v>
      </c>
      <c r="I14" s="6">
        <f t="shared" si="3"/>
        <v>2.2829668060100965</v>
      </c>
      <c r="J14" s="6">
        <f t="shared" si="4"/>
        <v>1378418.83</v>
      </c>
      <c r="K14" s="1"/>
      <c r="L14" s="1"/>
      <c r="M14" s="1"/>
    </row>
    <row r="15" spans="1:13" ht="15.75">
      <c r="A15" s="3" t="s">
        <v>6</v>
      </c>
      <c r="B15" s="6">
        <v>536004.84</v>
      </c>
      <c r="C15" s="6">
        <f t="shared" si="0"/>
        <v>2.3305359891899484</v>
      </c>
      <c r="D15" s="6">
        <v>1249178.57</v>
      </c>
      <c r="E15" s="6">
        <v>6972.12</v>
      </c>
      <c r="F15" s="6">
        <f t="shared" si="1"/>
        <v>1.2189707004469228</v>
      </c>
      <c r="G15" s="6">
        <v>8498.81</v>
      </c>
      <c r="H15" s="6">
        <f t="shared" si="2"/>
        <v>542976.96</v>
      </c>
      <c r="I15" s="6">
        <f t="shared" si="3"/>
        <v>2.316262885261283</v>
      </c>
      <c r="J15" s="6">
        <f t="shared" si="4"/>
        <v>1257677.3800000001</v>
      </c>
      <c r="K15" s="1"/>
      <c r="L15" s="1"/>
      <c r="M15" s="1"/>
    </row>
    <row r="16" spans="1:13" ht="34.5" customHeight="1">
      <c r="A16" s="7" t="s">
        <v>21</v>
      </c>
      <c r="B16" s="6"/>
      <c r="C16" s="6"/>
      <c r="D16" s="6">
        <v>-48309.7</v>
      </c>
      <c r="E16" s="6"/>
      <c r="F16" s="6"/>
      <c r="G16" s="6"/>
      <c r="H16" s="6"/>
      <c r="I16" s="6"/>
      <c r="J16" s="6">
        <v>-48309.7</v>
      </c>
      <c r="K16" s="1"/>
      <c r="L16" s="1"/>
      <c r="M16" s="1"/>
    </row>
    <row r="17" spans="1:13" ht="15.75">
      <c r="A17" s="3" t="s">
        <v>7</v>
      </c>
      <c r="B17" s="6">
        <v>613782.48</v>
      </c>
      <c r="C17" s="6">
        <f t="shared" si="0"/>
        <v>1.9508314737168777</v>
      </c>
      <c r="D17" s="6">
        <v>1197386.18</v>
      </c>
      <c r="E17" s="6">
        <v>5356</v>
      </c>
      <c r="F17" s="6">
        <f t="shared" si="1"/>
        <v>1.205780433159074</v>
      </c>
      <c r="G17" s="6">
        <v>6458.16</v>
      </c>
      <c r="H17" s="6">
        <f>B17</f>
        <v>613782.48</v>
      </c>
      <c r="I17" s="6">
        <f t="shared" si="3"/>
        <v>1.9508314737168777</v>
      </c>
      <c r="J17" s="6">
        <v>1197386.18</v>
      </c>
      <c r="K17" s="1"/>
      <c r="L17" s="1"/>
      <c r="M17" s="1"/>
    </row>
    <row r="18" spans="1:13" ht="15.75">
      <c r="A18" s="3"/>
      <c r="B18" s="6"/>
      <c r="C18" s="6"/>
      <c r="D18" s="6">
        <v>-90382.36</v>
      </c>
      <c r="E18" s="6"/>
      <c r="F18" s="6"/>
      <c r="G18" s="6"/>
      <c r="H18" s="6"/>
      <c r="I18" s="6"/>
      <c r="J18" s="6">
        <v>-90382.36</v>
      </c>
      <c r="K18" s="1"/>
      <c r="L18" s="1"/>
      <c r="M18" s="1"/>
    </row>
    <row r="19" spans="1:13" ht="15.75">
      <c r="A19" s="3" t="s">
        <v>8</v>
      </c>
      <c r="B19" s="6">
        <v>520777.978</v>
      </c>
      <c r="C19" s="6">
        <f t="shared" si="0"/>
        <v>2.3146800957854632</v>
      </c>
      <c r="D19" s="6">
        <f>358832.52+340134.49+506467.41</f>
        <v>1205434.42</v>
      </c>
      <c r="E19" s="6">
        <v>3039</v>
      </c>
      <c r="F19" s="6">
        <f t="shared" si="1"/>
        <v>1.2477393879565648</v>
      </c>
      <c r="G19" s="6">
        <v>3791.88</v>
      </c>
      <c r="H19" s="6">
        <f t="shared" si="2"/>
        <v>523816.978</v>
      </c>
      <c r="I19" s="6">
        <f t="shared" si="3"/>
        <v>2.3084900848708263</v>
      </c>
      <c r="J19" s="6">
        <f t="shared" si="4"/>
        <v>1209226.2999999998</v>
      </c>
      <c r="K19" s="1"/>
      <c r="L19" s="1"/>
      <c r="M19" s="1"/>
    </row>
    <row r="20" spans="1:13" ht="15.75">
      <c r="A20" s="3"/>
      <c r="B20" s="6"/>
      <c r="C20" s="6"/>
      <c r="D20" s="6">
        <v>14068.02</v>
      </c>
      <c r="E20" s="6"/>
      <c r="F20" s="6"/>
      <c r="G20" s="6"/>
      <c r="H20" s="6"/>
      <c r="I20" s="6"/>
      <c r="J20" s="6">
        <v>14068.02</v>
      </c>
      <c r="K20" s="1"/>
      <c r="L20" s="1"/>
      <c r="M20" s="1"/>
    </row>
    <row r="21" spans="1:13" ht="15.75">
      <c r="A21" s="3"/>
      <c r="B21" s="6"/>
      <c r="C21" s="6"/>
      <c r="D21" s="6">
        <v>310368.94</v>
      </c>
      <c r="E21" s="6"/>
      <c r="F21" s="6"/>
      <c r="G21" s="6"/>
      <c r="H21" s="6"/>
      <c r="I21" s="6"/>
      <c r="J21" s="6">
        <v>310368.94</v>
      </c>
      <c r="K21" s="1"/>
      <c r="L21" s="1"/>
      <c r="M21" s="1"/>
    </row>
    <row r="22" spans="1:13" ht="15.75">
      <c r="A22" s="3" t="s">
        <v>9</v>
      </c>
      <c r="B22" s="6">
        <v>500452.35700000002</v>
      </c>
      <c r="C22" s="6">
        <f t="shared" si="0"/>
        <v>2.2584730078511752</v>
      </c>
      <c r="D22" s="6">
        <f>391580.26+289978.39+448699.49</f>
        <v>1130258.1400000001</v>
      </c>
      <c r="E22" s="6">
        <v>8114</v>
      </c>
      <c r="F22" s="6">
        <f t="shared" si="1"/>
        <v>1.3320902144441706</v>
      </c>
      <c r="G22" s="6">
        <v>10808.58</v>
      </c>
      <c r="H22" s="6">
        <f t="shared" si="2"/>
        <v>508566.35700000002</v>
      </c>
      <c r="I22" s="6">
        <f t="shared" si="3"/>
        <v>2.2436928913880165</v>
      </c>
      <c r="J22" s="6">
        <f t="shared" si="4"/>
        <v>1141066.7200000002</v>
      </c>
      <c r="K22" s="1"/>
      <c r="L22" s="1"/>
      <c r="M22" s="1"/>
    </row>
    <row r="23" spans="1:13" ht="15.75">
      <c r="A23" s="3"/>
      <c r="B23" s="6"/>
      <c r="C23" s="6"/>
      <c r="D23" s="6">
        <v>100657.18</v>
      </c>
      <c r="E23" s="6"/>
      <c r="F23" s="6"/>
      <c r="G23" s="6"/>
      <c r="H23" s="6"/>
      <c r="I23" s="6"/>
      <c r="J23" s="6">
        <v>100657.18</v>
      </c>
      <c r="K23" s="1"/>
      <c r="L23" s="1"/>
      <c r="M23" s="1"/>
    </row>
    <row r="24" spans="1:13" ht="15.75">
      <c r="A24" s="3" t="s">
        <v>10</v>
      </c>
      <c r="B24" s="6">
        <v>453869.84</v>
      </c>
      <c r="C24" s="6">
        <f t="shared" si="0"/>
        <v>2.2121870666709205</v>
      </c>
      <c r="D24" s="6">
        <f>376459+238583.13+389002.86</f>
        <v>1004044.99</v>
      </c>
      <c r="E24" s="6">
        <v>5926</v>
      </c>
      <c r="F24" s="6">
        <f t="shared" si="1"/>
        <v>1.4055399932500843</v>
      </c>
      <c r="G24" s="6">
        <v>8329.23</v>
      </c>
      <c r="H24" s="6">
        <f t="shared" si="2"/>
        <v>459795.84</v>
      </c>
      <c r="I24" s="6">
        <f t="shared" si="3"/>
        <v>2.2017907339048564</v>
      </c>
      <c r="J24" s="6">
        <f t="shared" si="4"/>
        <v>1012374.22</v>
      </c>
      <c r="K24" s="1"/>
      <c r="L24" s="1"/>
      <c r="M24" s="1"/>
    </row>
    <row r="25" spans="1:13" ht="15.75">
      <c r="A25" s="3"/>
      <c r="B25" s="6"/>
      <c r="C25" s="6"/>
      <c r="D25" s="6">
        <v>159308.85999999999</v>
      </c>
      <c r="E25" s="6"/>
      <c r="F25" s="6"/>
      <c r="G25" s="6"/>
      <c r="H25" s="6"/>
      <c r="I25" s="6"/>
      <c r="J25" s="6">
        <v>159308.85999999999</v>
      </c>
      <c r="K25" s="1"/>
      <c r="L25" s="1"/>
      <c r="M25" s="1"/>
    </row>
    <row r="26" spans="1:13" ht="15.75">
      <c r="A26" s="3" t="s">
        <v>11</v>
      </c>
      <c r="B26" s="6">
        <v>434091.36</v>
      </c>
      <c r="C26" s="6">
        <f t="shared" si="0"/>
        <v>2.5156182329913221</v>
      </c>
      <c r="D26" s="6">
        <v>1092008.1399999999</v>
      </c>
      <c r="E26" s="6">
        <v>5604</v>
      </c>
      <c r="F26" s="6">
        <f t="shared" si="1"/>
        <v>1.4346395431834404</v>
      </c>
      <c r="G26" s="6">
        <v>8039.72</v>
      </c>
      <c r="H26" s="6">
        <f t="shared" si="2"/>
        <v>439695.35999999999</v>
      </c>
      <c r="I26" s="6">
        <f t="shared" si="3"/>
        <v>2.5018409564294695</v>
      </c>
      <c r="J26" s="6">
        <f t="shared" si="4"/>
        <v>1100047.8599999999</v>
      </c>
      <c r="K26" s="1"/>
      <c r="L26" s="1"/>
      <c r="M26" s="1"/>
    </row>
    <row r="27" spans="1:13" s="10" customFormat="1" ht="24.75" customHeight="1">
      <c r="A27" s="11"/>
      <c r="B27" s="12">
        <f>SUM(B9:B26)</f>
        <v>5342621.8550000004</v>
      </c>
      <c r="C27" s="12">
        <f t="shared" ref="C27:J27" si="5">SUM(C9:C26)</f>
        <v>27.506195857985013</v>
      </c>
      <c r="D27" s="12">
        <f t="shared" si="5"/>
        <v>12634358.329999998</v>
      </c>
      <c r="E27" s="12">
        <f t="shared" si="5"/>
        <v>66745.119999999995</v>
      </c>
      <c r="F27" s="12">
        <f t="shared" si="5"/>
        <v>15.449070531911792</v>
      </c>
      <c r="G27" s="12">
        <f t="shared" si="5"/>
        <v>85831.159999999989</v>
      </c>
      <c r="H27" s="12">
        <f t="shared" si="5"/>
        <v>5404010.9750000006</v>
      </c>
      <c r="I27" s="12">
        <f t="shared" si="5"/>
        <v>27.332519721202083</v>
      </c>
      <c r="J27" s="12">
        <f t="shared" si="5"/>
        <v>12713731.329999998</v>
      </c>
      <c r="K27" s="9"/>
      <c r="L27" s="9"/>
      <c r="M27" s="9"/>
    </row>
    <row r="28" spans="1:13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>
      <c r="A29" s="1"/>
      <c r="B29" s="1"/>
      <c r="C29" s="1"/>
      <c r="D29" s="1"/>
      <c r="E29" s="1"/>
      <c r="F29" s="1"/>
      <c r="G29" s="1"/>
      <c r="H29" s="8"/>
      <c r="I29" s="1"/>
      <c r="J29" s="1"/>
      <c r="K29" s="1"/>
      <c r="L29" s="1"/>
      <c r="M29" s="1"/>
    </row>
    <row r="30" spans="1:13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</sheetData>
  <mergeCells count="6">
    <mergeCell ref="A7:A8"/>
    <mergeCell ref="B7:D7"/>
    <mergeCell ref="E7:G7"/>
    <mergeCell ref="H7:J7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дом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energo</dc:creator>
  <cp:lastModifiedBy>Антилогова Т.П.</cp:lastModifiedBy>
  <cp:lastPrinted>2014-04-08T07:00:26Z</cp:lastPrinted>
  <dcterms:created xsi:type="dcterms:W3CDTF">2014-03-20T08:51:57Z</dcterms:created>
  <dcterms:modified xsi:type="dcterms:W3CDTF">2014-04-28T01:41:44Z</dcterms:modified>
</cp:coreProperties>
</file>